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1 - Construindo Sonhos\"/>
    </mc:Choice>
  </mc:AlternateContent>
  <bookViews>
    <workbookView xWindow="0" yWindow="0" windowWidth="23040" windowHeight="9192"/>
  </bookViews>
  <sheets>
    <sheet name="1 - Construindo Sonhos" sheetId="1" r:id="rId1"/>
  </sheets>
  <externalReferences>
    <externalReference r:id="rId2"/>
  </externalReferences>
  <definedNames>
    <definedName name="_xlnm.Print_Area" localSheetId="0">'1 - Construindo Sonhos'!$A$1:$L$32</definedName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O10" i="1" s="1"/>
  <c r="N10" i="1" s="1"/>
  <c r="L11" i="1"/>
  <c r="O11" i="1"/>
  <c r="N11" i="1" s="1"/>
  <c r="L12" i="1"/>
  <c r="O12" i="1" s="1"/>
  <c r="N12" i="1" s="1"/>
  <c r="L13" i="1"/>
  <c r="O13" i="1" s="1"/>
  <c r="N13" i="1" s="1"/>
  <c r="L14" i="1"/>
  <c r="O14" i="1"/>
  <c r="N14" i="1" s="1"/>
  <c r="K16" i="1"/>
  <c r="L16" i="1" s="1"/>
  <c r="O16" i="1" s="1"/>
  <c r="N16" i="1" s="1"/>
  <c r="K17" i="1"/>
  <c r="L17" i="1" s="1"/>
  <c r="O17" i="1" s="1"/>
  <c r="N17" i="1" s="1"/>
  <c r="K18" i="1"/>
  <c r="L18" i="1" s="1"/>
  <c r="O18" i="1" s="1"/>
  <c r="N18" i="1" s="1"/>
  <c r="G19" i="1"/>
  <c r="O19" i="1" l="1"/>
  <c r="L19" i="1"/>
  <c r="M19" i="1" l="1"/>
</calcChain>
</file>

<file path=xl/sharedStrings.xml><?xml version="1.0" encoding="utf-8"?>
<sst xmlns="http://schemas.openxmlformats.org/spreadsheetml/2006/main" count="67" uniqueCount="50">
  <si>
    <r>
      <t>§</t>
    </r>
    <r>
      <rPr>
        <sz val="12"/>
        <color indexed="8"/>
        <rFont val="Rotunda Light"/>
      </rPr>
      <t>Datas sujeitas a alteração.</t>
    </r>
  </si>
  <si>
    <r>
      <t>§</t>
    </r>
    <r>
      <rPr>
        <sz val="12"/>
        <color indexed="8"/>
        <rFont val="Rotunda Light"/>
      </rPr>
      <t>As ações promocionais deverão ser previamente aprovadas;</t>
    </r>
  </si>
  <si>
    <r>
      <t>§</t>
    </r>
    <r>
      <rPr>
        <sz val="12"/>
        <color indexed="8"/>
        <rFont val="Rotunda Light"/>
      </rPr>
      <t>DAC (caso haja): 20% do total negociado, faturado a parte;</t>
    </r>
  </si>
  <si>
    <r>
      <t>§</t>
    </r>
    <r>
      <rPr>
        <sz val="12"/>
        <color indexed="8"/>
        <rFont val="Rotunda Light"/>
      </rPr>
      <t>Tabela de Preços: setembro/23;</t>
    </r>
  </si>
  <si>
    <t>Observações</t>
  </si>
  <si>
    <t xml:space="preserve"> </t>
  </si>
  <si>
    <t>TOTAL</t>
  </si>
  <si>
    <t>Total</t>
  </si>
  <si>
    <t>Feed - Post assinado</t>
  </si>
  <si>
    <t>logo</t>
  </si>
  <si>
    <t>Facebook TVG | Assinatura nos posts do Feed</t>
  </si>
  <si>
    <t>Story - Post assinado</t>
  </si>
  <si>
    <t>Instagram TVG | Assinatura nos Stories</t>
  </si>
  <si>
    <t>Instagram TVG | Assinatura nos posts do Feed</t>
  </si>
  <si>
    <t>Mês</t>
  </si>
  <si>
    <t>Digital</t>
  </si>
  <si>
    <t>Rotativo</t>
  </si>
  <si>
    <t>30"</t>
  </si>
  <si>
    <t>Mídia de Apoio</t>
  </si>
  <si>
    <t>Até 3 meses após o projeto</t>
  </si>
  <si>
    <t>Que Arretado</t>
  </si>
  <si>
    <t>5"</t>
  </si>
  <si>
    <t>Quadro Especial - Construindo Sonhos</t>
  </si>
  <si>
    <t>Que Arretado!</t>
  </si>
  <si>
    <t>Balanço Geral Manhã</t>
  </si>
  <si>
    <t>Comercial no Break</t>
  </si>
  <si>
    <t>Assinatura nas chamadas de Envolvimento</t>
  </si>
  <si>
    <t>TOTAL NEGOCIADO</t>
  </si>
  <si>
    <t>TOTAL NEGOCIADO UNITÁRIO</t>
  </si>
  <si>
    <t>DESCONTO</t>
  </si>
  <si>
    <t>R$
TOTAL</t>
  </si>
  <si>
    <t>R$
UNITÁRIO</t>
  </si>
  <si>
    <t>BASE DE PREÇOS UNITÁRIO</t>
  </si>
  <si>
    <t>CONVERSÃO</t>
  </si>
  <si>
    <t>PRAZO DE ENTREGA</t>
  </si>
  <si>
    <t>Nº DE INSERÇÕES NO PERÍODO</t>
  </si>
  <si>
    <t>SECUNDAGEM</t>
  </si>
  <si>
    <t>ESQUEMA COMERCIAL</t>
  </si>
  <si>
    <t>PERÍODO</t>
  </si>
  <si>
    <t>PROGRAMA</t>
  </si>
  <si>
    <t>ENTREGA COMERCIAL | MENSAL</t>
  </si>
  <si>
    <t>Cliente</t>
  </si>
  <si>
    <t>CONSTRUINDO SONHOS</t>
  </si>
  <si>
    <t>Proposta:</t>
  </si>
  <si>
    <t>RECIFE</t>
  </si>
  <si>
    <t>Praça:</t>
  </si>
  <si>
    <t>TV GUARARAPES</t>
  </si>
  <si>
    <t>Emissora</t>
  </si>
  <si>
    <t>PLANILHA DE CÁLCULOS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</si>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</sst>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0.000"/>
    <numFmt numFmtId="167" formatCode="_(* #,##0.00_);_(* \(#,##0.0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Wingdings"/>
      <charset val="2"/>
    </font>
    <font>
      <sz val="12"/>
      <color indexed="8"/>
      <name val="Rotunda Light"/>
    </font>
    <font>
      <b/>
      <u/>
      <sz val="12"/>
      <color rgb="FFFF0000"/>
      <name val="Calibri"/>
      <family val="2"/>
      <scheme val="minor"/>
    </font>
    <font>
      <b/>
      <u/>
      <sz val="12"/>
      <color rgb="FF002060"/>
      <name val="Rotunda Light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 tint="4.9989318521683403E-2"/>
      <name val="Bahnschrift Light"/>
      <family val="2"/>
    </font>
    <font>
      <sz val="16"/>
      <color theme="0"/>
      <name val="Agency FB"/>
      <family val="2"/>
    </font>
    <font>
      <b/>
      <sz val="2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</cellStyleXfs>
  <cellXfs count="94">
    <xf numFmtId="0" fontId="0" fillId="0" borderId="0" xfId="0"/>
    <xf numFmtId="0" fontId="4" fillId="0" borderId="0" xfId="4" applyFont="1"/>
    <xf numFmtId="9" fontId="4" fillId="0" borderId="0" xfId="3" applyFont="1" applyAlignment="1">
      <alignment horizontal="center"/>
    </xf>
    <xf numFmtId="165" fontId="4" fillId="0" borderId="0" xfId="2" applyFont="1"/>
    <xf numFmtId="0" fontId="5" fillId="0" borderId="0" xfId="4" applyFont="1" applyAlignment="1">
      <alignment vertical="center"/>
    </xf>
    <xf numFmtId="4" fontId="6" fillId="0" borderId="0" xfId="4" applyNumberFormat="1" applyFont="1" applyAlignment="1">
      <alignment horizontal="center" vertical="center"/>
    </xf>
    <xf numFmtId="3" fontId="5" fillId="0" borderId="0" xfId="4" applyNumberFormat="1" applyFont="1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43" fontId="8" fillId="0" borderId="0" xfId="4" applyNumberFormat="1" applyFont="1" applyAlignment="1">
      <alignment vertical="center"/>
    </xf>
    <xf numFmtId="3" fontId="5" fillId="0" borderId="0" xfId="4" applyNumberFormat="1" applyFont="1" applyAlignment="1">
      <alignment horizontal="center" vertical="center"/>
    </xf>
    <xf numFmtId="0" fontId="9" fillId="0" borderId="0" xfId="4" applyFont="1" applyAlignment="1">
      <alignment vertical="center"/>
    </xf>
    <xf numFmtId="14" fontId="10" fillId="0" borderId="0" xfId="4" applyNumberFormat="1" applyFont="1" applyAlignment="1">
      <alignment vertical="center"/>
    </xf>
    <xf numFmtId="0" fontId="11" fillId="0" borderId="0" xfId="0" applyFont="1" applyAlignment="1">
      <alignment horizontal="left" vertical="center" indent="1" readingOrder="1"/>
    </xf>
    <xf numFmtId="10" fontId="6" fillId="0" borderId="0" xfId="3" applyNumberFormat="1" applyFont="1" applyAlignment="1">
      <alignment horizontal="center" vertical="center"/>
    </xf>
    <xf numFmtId="165" fontId="6" fillId="0" borderId="0" xfId="2" applyFont="1" applyAlignment="1">
      <alignment horizontal="center" vertical="center"/>
    </xf>
    <xf numFmtId="165" fontId="9" fillId="0" borderId="0" xfId="4" applyNumberFormat="1" applyFont="1" applyAlignment="1">
      <alignment vertical="center"/>
    </xf>
    <xf numFmtId="43" fontId="5" fillId="0" borderId="0" xfId="4" applyNumberFormat="1" applyFont="1" applyAlignment="1">
      <alignment vertical="center"/>
    </xf>
    <xf numFmtId="0" fontId="13" fillId="0" borderId="0" xfId="4" applyFont="1" applyAlignment="1">
      <alignment horizontal="left" vertical="center"/>
    </xf>
    <xf numFmtId="0" fontId="13" fillId="0" borderId="0" xfId="4" applyFont="1" applyAlignment="1">
      <alignment vertical="center"/>
    </xf>
    <xf numFmtId="0" fontId="14" fillId="0" borderId="0" xfId="0" applyFont="1" applyAlignment="1">
      <alignment horizontal="left" vertical="center" readingOrder="1"/>
    </xf>
    <xf numFmtId="4" fontId="7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3" fontId="7" fillId="0" borderId="0" xfId="4" applyNumberFormat="1" applyFont="1" applyAlignment="1">
      <alignment horizontal="center" vertical="center"/>
    </xf>
    <xf numFmtId="3" fontId="7" fillId="0" borderId="0" xfId="4" applyNumberFormat="1" applyFont="1" applyAlignment="1">
      <alignment vertical="center"/>
    </xf>
    <xf numFmtId="0" fontId="15" fillId="0" borderId="0" xfId="4" applyFont="1" applyAlignment="1">
      <alignment vertical="center"/>
    </xf>
    <xf numFmtId="165" fontId="16" fillId="2" borderId="1" xfId="2" applyFont="1" applyFill="1" applyBorder="1" applyAlignment="1">
      <alignment horizontal="center" vertical="center"/>
    </xf>
    <xf numFmtId="0" fontId="15" fillId="2" borderId="0" xfId="4" applyFont="1" applyFill="1" applyAlignment="1">
      <alignment vertical="center"/>
    </xf>
    <xf numFmtId="10" fontId="16" fillId="2" borderId="0" xfId="3" applyNumberFormat="1" applyFont="1" applyFill="1" applyAlignment="1">
      <alignment horizontal="center" vertical="center"/>
    </xf>
    <xf numFmtId="3" fontId="16" fillId="2" borderId="1" xfId="4" applyNumberFormat="1" applyFont="1" applyFill="1" applyBorder="1" applyAlignment="1">
      <alignment horizontal="center" vertical="center"/>
    </xf>
    <xf numFmtId="166" fontId="16" fillId="2" borderId="2" xfId="4" applyNumberFormat="1" applyFont="1" applyFill="1" applyBorder="1" applyAlignment="1">
      <alignment horizontal="center" vertical="center"/>
    </xf>
    <xf numFmtId="166" fontId="16" fillId="2" borderId="2" xfId="4" applyNumberFormat="1" applyFont="1" applyFill="1" applyBorder="1" applyAlignment="1">
      <alignment vertical="center"/>
    </xf>
    <xf numFmtId="3" fontId="16" fillId="2" borderId="2" xfId="4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165" fontId="18" fillId="3" borderId="1" xfId="2" applyFont="1" applyFill="1" applyBorder="1" applyAlignment="1">
      <alignment horizontal="center" vertical="center"/>
    </xf>
    <xf numFmtId="164" fontId="5" fillId="3" borderId="1" xfId="5" applyFont="1" applyFill="1" applyBorder="1" applyAlignment="1">
      <alignment horizontal="center" vertical="center"/>
    </xf>
    <xf numFmtId="9" fontId="18" fillId="3" borderId="1" xfId="6" applyNumberFormat="1" applyFont="1" applyFill="1" applyBorder="1" applyAlignment="1">
      <alignment horizontal="center" vertical="center"/>
    </xf>
    <xf numFmtId="164" fontId="18" fillId="3" borderId="1" xfId="5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center" vertical="center"/>
    </xf>
    <xf numFmtId="166" fontId="18" fillId="3" borderId="1" xfId="4" applyNumberFormat="1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left" vertical="center" wrapText="1"/>
    </xf>
    <xf numFmtId="0" fontId="17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165" fontId="18" fillId="3" borderId="0" xfId="2" applyFont="1" applyFill="1" applyBorder="1" applyAlignment="1">
      <alignment horizontal="center" vertical="center"/>
    </xf>
    <xf numFmtId="10" fontId="18" fillId="3" borderId="1" xfId="3" applyNumberFormat="1" applyFont="1" applyFill="1" applyBorder="1" applyAlignment="1">
      <alignment horizontal="center" vertical="center"/>
    </xf>
    <xf numFmtId="16" fontId="18" fillId="3" borderId="1" xfId="4" applyNumberFormat="1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left" vertical="center"/>
    </xf>
    <xf numFmtId="16" fontId="19" fillId="3" borderId="1" xfId="4" quotePrefix="1" applyNumberFormat="1" applyFont="1" applyFill="1" applyBorder="1" applyAlignment="1">
      <alignment horizontal="center" vertical="center" wrapText="1"/>
    </xf>
    <xf numFmtId="43" fontId="4" fillId="0" borderId="0" xfId="4" applyNumberFormat="1" applyFont="1" applyAlignment="1">
      <alignment vertical="center"/>
    </xf>
    <xf numFmtId="16" fontId="18" fillId="3" borderId="2" xfId="4" quotePrefix="1" applyNumberFormat="1" applyFont="1" applyFill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/>
    </xf>
    <xf numFmtId="3" fontId="2" fillId="2" borderId="1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5" fillId="2" borderId="0" xfId="4" applyFont="1" applyFill="1" applyAlignment="1">
      <alignment vertical="center"/>
    </xf>
    <xf numFmtId="0" fontId="22" fillId="0" borderId="0" xfId="4" applyFont="1"/>
    <xf numFmtId="0" fontId="15" fillId="0" borderId="0" xfId="4" applyFont="1" applyBorder="1" applyAlignment="1">
      <alignment horizontal="center" vertical="center"/>
    </xf>
    <xf numFmtId="167" fontId="23" fillId="0" borderId="0" xfId="1" applyFont="1" applyBorder="1" applyAlignment="1">
      <alignment horizontal="left" vertical="center"/>
    </xf>
    <xf numFmtId="167" fontId="24" fillId="4" borderId="14" xfId="1" applyFont="1" applyFill="1" applyBorder="1" applyAlignment="1">
      <alignment vertical="center"/>
    </xf>
    <xf numFmtId="167" fontId="23" fillId="0" borderId="0" xfId="1" applyFont="1" applyBorder="1" applyAlignment="1">
      <alignment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167" fontId="18" fillId="3" borderId="2" xfId="1" applyFont="1" applyFill="1" applyBorder="1" applyAlignment="1">
      <alignment horizontal="center" vertical="center"/>
    </xf>
    <xf numFmtId="167" fontId="18" fillId="3" borderId="3" xfId="1" applyFont="1" applyFill="1" applyBorder="1" applyAlignment="1">
      <alignment horizontal="center" vertical="center"/>
    </xf>
    <xf numFmtId="167" fontId="18" fillId="3" borderId="10" xfId="1" applyFont="1" applyFill="1" applyBorder="1" applyAlignment="1">
      <alignment horizontal="center" vertical="center"/>
    </xf>
    <xf numFmtId="167" fontId="18" fillId="3" borderId="9" xfId="1" applyFont="1" applyFill="1" applyBorder="1" applyAlignment="1">
      <alignment horizontal="center" vertical="center"/>
    </xf>
    <xf numFmtId="167" fontId="18" fillId="3" borderId="7" xfId="1" applyFont="1" applyFill="1" applyBorder="1" applyAlignment="1">
      <alignment horizontal="center" vertical="center"/>
    </xf>
    <xf numFmtId="167" fontId="18" fillId="3" borderId="6" xfId="1" applyFont="1" applyFill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9" fontId="5" fillId="0" borderId="0" xfId="4" applyNumberFormat="1" applyFont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1" fillId="2" borderId="4" xfId="4" applyFont="1" applyFill="1" applyBorder="1" applyAlignment="1">
      <alignment horizontal="center" vertical="center"/>
    </xf>
    <xf numFmtId="0" fontId="21" fillId="2" borderId="3" xfId="4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/>
    </xf>
    <xf numFmtId="0" fontId="16" fillId="2" borderId="4" xfId="4" applyFont="1" applyFill="1" applyBorder="1" applyAlignment="1">
      <alignment horizontal="center" vertical="center"/>
    </xf>
    <xf numFmtId="0" fontId="16" fillId="2" borderId="3" xfId="4" applyFont="1" applyFill="1" applyBorder="1" applyAlignment="1">
      <alignment horizontal="center" vertical="center"/>
    </xf>
    <xf numFmtId="167" fontId="19" fillId="3" borderId="13" xfId="1" applyFont="1" applyFill="1" applyBorder="1" applyAlignment="1">
      <alignment horizontal="center" vertical="center"/>
    </xf>
    <xf numFmtId="167" fontId="19" fillId="3" borderId="12" xfId="1" applyFont="1" applyFill="1" applyBorder="1" applyAlignment="1">
      <alignment horizontal="center" vertical="center"/>
    </xf>
    <xf numFmtId="167" fontId="19" fillId="3" borderId="10" xfId="1" applyFont="1" applyFill="1" applyBorder="1" applyAlignment="1">
      <alignment horizontal="center" vertical="center"/>
    </xf>
    <xf numFmtId="167" fontId="19" fillId="3" borderId="9" xfId="1" applyFont="1" applyFill="1" applyBorder="1" applyAlignment="1">
      <alignment horizontal="center" vertical="center"/>
    </xf>
    <xf numFmtId="167" fontId="19" fillId="3" borderId="7" xfId="1" applyFont="1" applyFill="1" applyBorder="1" applyAlignment="1">
      <alignment horizontal="center" vertical="center"/>
    </xf>
    <xf numFmtId="167" fontId="19" fillId="3" borderId="6" xfId="1" applyFont="1" applyFill="1" applyBorder="1" applyAlignment="1">
      <alignment horizontal="center" vertical="center"/>
    </xf>
    <xf numFmtId="16" fontId="19" fillId="3" borderId="11" xfId="4" quotePrefix="1" applyNumberFormat="1" applyFont="1" applyFill="1" applyBorder="1" applyAlignment="1">
      <alignment horizontal="center" vertical="center"/>
    </xf>
    <xf numFmtId="16" fontId="19" fillId="3" borderId="8" xfId="4" quotePrefix="1" applyNumberFormat="1" applyFont="1" applyFill="1" applyBorder="1" applyAlignment="1">
      <alignment horizontal="center" vertical="center"/>
    </xf>
    <xf numFmtId="16" fontId="19" fillId="3" borderId="5" xfId="4" quotePrefix="1" applyNumberFormat="1" applyFont="1" applyFill="1" applyBorder="1" applyAlignment="1">
      <alignment horizontal="center" vertical="center"/>
    </xf>
    <xf numFmtId="0" fontId="21" fillId="2" borderId="2" xfId="4" applyFont="1" applyFill="1" applyBorder="1" applyAlignment="1">
      <alignment horizontal="left" vertical="center" indent="2"/>
    </xf>
    <xf numFmtId="0" fontId="21" fillId="2" borderId="4" xfId="4" applyFont="1" applyFill="1" applyBorder="1" applyAlignment="1">
      <alignment horizontal="left" vertical="center" indent="2"/>
    </xf>
    <xf numFmtId="0" fontId="21" fillId="2" borderId="3" xfId="4" applyFont="1" applyFill="1" applyBorder="1" applyAlignment="1">
      <alignment horizontal="left" vertical="center" indent="2"/>
    </xf>
    <xf numFmtId="0" fontId="5" fillId="0" borderId="0" xfId="0" applyFont="1" applyAlignment="1">
      <alignment vertical="center"/>
    </xf>
    <xf numFmtId="165" fontId="5" fillId="0" borderId="0" xfId="2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/>
  </cellXfs>
  <cellStyles count="7">
    <cellStyle name="Moeda" xfId="2" builtinId="4"/>
    <cellStyle name="Moeda 2" xfId="5"/>
    <cellStyle name="Normal" xfId="0" builtinId="0"/>
    <cellStyle name="Normal 2" xfId="4"/>
    <cellStyle name="Porcentagem" xfId="3" builtinId="5"/>
    <cellStyle name="Porcentagem 2" xfId="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904875</xdr:colOff>
      <xdr:row>2</xdr:row>
      <xdr:rowOff>28575</xdr:rowOff>
    </xdr:from>
    <xdr:ext cx="1328057" cy="1287236"/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04825"/>
          <a:ext cx="1328057" cy="128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2495550</xdr:colOff>
      <xdr:row>2</xdr:row>
      <xdr:rowOff>85725</xdr:rowOff>
    </xdr:from>
    <xdr:ext cx="1439635" cy="1108982"/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53" t="23193" r="54393" b="23843"/>
        <a:stretch>
          <a:fillRect/>
        </a:stretch>
      </xdr:blipFill>
      <xdr:spPr bwMode="auto">
        <a:xfrm>
          <a:off x="3048000" y="561975"/>
          <a:ext cx="1439635" cy="1108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047750" cy="172811"/>
    <xdr:pic>
      <xdr:nvPicPr>
        <xdr:cNvPr id="4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315200"/>
          <a:ext cx="104775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3\Book%20de%20Projetos%202023\TV%20Guararapes%20-%20PE\Valora&#231;&#245;es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Planejamento Geral"/>
      <sheetName val="1 - Verão da Guararapes"/>
      <sheetName val="2 - Carnaval 2023"/>
      <sheetName val="3 - Aniv. Recife e Olinda"/>
      <sheetName val="4 - Gostinho de Páscoa"/>
      <sheetName val="5 - Dia das Mães"/>
      <sheetName val="6 - São João"/>
      <sheetName val="Maio - Junho - Momento Junino"/>
      <sheetName val="7 - Gostinho de SJ"/>
      <sheetName val="8 - Cine na Praça"/>
      <sheetName val="9 - Super Confeiteiro"/>
      <sheetName val="10 - TV Guararapes nos Bairros"/>
      <sheetName val="11 - Mundo da Criança"/>
      <sheetName val="12 - Blackfriday"/>
      <sheetName val="13 - Fé no Morro"/>
      <sheetName val="14 - Gostinho de Natal"/>
      <sheetName val="Tabela Digital"/>
      <sheetName val="6 - São João Record NE"/>
      <sheetName val="6 - São João (2)"/>
      <sheetName val="1 - Resenha do Luna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D7" t="str">
            <v>Feed - Post assinado</v>
          </cell>
          <cell r="E7">
            <v>382.19475599999998</v>
          </cell>
        </row>
        <row r="8">
          <cell r="D8" t="str">
            <v>Feed - Publipost do cliente</v>
          </cell>
          <cell r="E8">
            <v>764.38951199999997</v>
          </cell>
        </row>
        <row r="9">
          <cell r="D9" t="str">
            <v>Branded Content - Publipost do cliente</v>
          </cell>
          <cell r="E9">
            <v>1146.5842680000001</v>
          </cell>
        </row>
        <row r="10">
          <cell r="D10" t="str">
            <v>Darkpost - Publipost do cliente</v>
          </cell>
          <cell r="E10">
            <v>458.63370719999995</v>
          </cell>
        </row>
        <row r="11">
          <cell r="D11" t="str">
            <v>Story - Post assinado</v>
          </cell>
          <cell r="E11">
            <v>143.32303350000001</v>
          </cell>
        </row>
        <row r="12">
          <cell r="D12" t="str">
            <v xml:space="preserve">Story - Publipost </v>
          </cell>
          <cell r="E12">
            <v>286.64606700000002</v>
          </cell>
        </row>
        <row r="13">
          <cell r="D13" t="str">
            <v>Feed - Post assinado</v>
          </cell>
          <cell r="E13">
            <v>194.73040800000001</v>
          </cell>
        </row>
        <row r="14">
          <cell r="D14" t="str">
            <v>Feed - Publipost do cliente</v>
          </cell>
          <cell r="E14">
            <v>389.46081600000002</v>
          </cell>
        </row>
        <row r="15">
          <cell r="D15" t="str">
            <v>Story - Post assinado</v>
          </cell>
          <cell r="E15">
            <v>73.023903000000004</v>
          </cell>
        </row>
        <row r="16">
          <cell r="D16" t="str">
            <v xml:space="preserve">Story - Publipost </v>
          </cell>
          <cell r="E16">
            <v>146.04780600000001</v>
          </cell>
        </row>
        <row r="17">
          <cell r="D17" t="str">
            <v>Feed - Post assinado</v>
          </cell>
          <cell r="E17">
            <v>74.113811999999996</v>
          </cell>
        </row>
        <row r="18">
          <cell r="D18" t="str">
            <v>Feed - Publipost do cliente</v>
          </cell>
          <cell r="E18">
            <v>197.636832</v>
          </cell>
        </row>
        <row r="19">
          <cell r="D19" t="str">
            <v>Story - Post assinado</v>
          </cell>
          <cell r="E19">
            <v>74.113811999999996</v>
          </cell>
        </row>
        <row r="20">
          <cell r="D20" t="str">
            <v xml:space="preserve">Story - Publipost </v>
          </cell>
          <cell r="E20">
            <v>146.04780600000001</v>
          </cell>
        </row>
        <row r="22">
          <cell r="D22" t="str">
            <v>Feed - Post assinado</v>
          </cell>
          <cell r="E22">
            <v>1117.2766149900001</v>
          </cell>
        </row>
        <row r="23">
          <cell r="D23" t="str">
            <v>Feed - Publipost do cliente</v>
          </cell>
          <cell r="E23">
            <v>2234.5532299800002</v>
          </cell>
        </row>
        <row r="24">
          <cell r="D24" t="str">
            <v>Branded Content - Publipost do cliente</v>
          </cell>
          <cell r="E24">
            <v>3351.8298449700005</v>
          </cell>
        </row>
        <row r="25">
          <cell r="D25" t="str">
            <v>Story - Post assinado</v>
          </cell>
          <cell r="E25">
            <v>418.97873062125007</v>
          </cell>
        </row>
        <row r="26">
          <cell r="D26" t="str">
            <v xml:space="preserve">Story - Publipost </v>
          </cell>
          <cell r="E26">
            <v>837.95746124250013</v>
          </cell>
        </row>
        <row r="28">
          <cell r="D28" t="str">
            <v>Pre-holl</v>
          </cell>
          <cell r="E28">
            <v>355.31033400000001</v>
          </cell>
        </row>
        <row r="29">
          <cell r="D29" t="str">
            <v>Vídeo assinado</v>
          </cell>
          <cell r="E29">
            <v>133.24137525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="70" zoomScaleNormal="70" workbookViewId="0"/>
  </sheetViews>
  <sheetFormatPr defaultColWidth="9.109375" defaultRowHeight="13.8"/>
  <cols>
    <col min="1" max="1" width="3.6640625" style="1" customWidth="1"/>
    <col min="2" max="2" width="20.33203125" style="1" customWidth="1"/>
    <col min="3" max="3" width="9.5546875" style="1" customWidth="1"/>
    <col min="4" max="4" width="21.5546875" style="1" customWidth="1"/>
    <col min="5" max="5" width="46.6640625" style="1" bestFit="1" customWidth="1"/>
    <col min="6" max="6" width="17.33203125" style="1" customWidth="1"/>
    <col min="7" max="7" width="27" style="1" customWidth="1"/>
    <col min="8" max="8" width="22.44140625" style="1" hidden="1" customWidth="1"/>
    <col min="9" max="9" width="21.5546875" style="1" customWidth="1"/>
    <col min="10" max="10" width="28.33203125" style="1" customWidth="1"/>
    <col min="11" max="11" width="19.5546875" style="1" customWidth="1"/>
    <col min="12" max="12" width="19.6640625" style="1" customWidth="1"/>
    <col min="13" max="13" width="23.88671875" style="1" customWidth="1"/>
    <col min="14" max="14" width="24.88671875" style="1" customWidth="1"/>
    <col min="15" max="15" width="21.6640625" style="1" customWidth="1"/>
    <col min="16" max="16" width="13" style="1" bestFit="1" customWidth="1"/>
    <col min="17" max="17" width="11.33203125" style="1" customWidth="1"/>
    <col min="18" max="16384" width="9.109375" style="1"/>
  </cols>
  <sheetData>
    <row r="1" spans="1:16" ht="18.75" customHeight="1"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ht="18.7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6" ht="21.9" customHeight="1">
      <c r="B3" s="59" t="s">
        <v>47</v>
      </c>
      <c r="C3" s="60" t="s">
        <v>46</v>
      </c>
    </row>
    <row r="4" spans="1:16" ht="21.9" customHeight="1">
      <c r="B4" s="59" t="s">
        <v>45</v>
      </c>
      <c r="C4" s="60" t="s">
        <v>44</v>
      </c>
    </row>
    <row r="5" spans="1:16" ht="21.9" customHeight="1">
      <c r="B5" s="59" t="s">
        <v>43</v>
      </c>
      <c r="C5" s="60" t="s">
        <v>42</v>
      </c>
    </row>
    <row r="6" spans="1:16" ht="20.100000000000001" customHeight="1">
      <c r="B6" s="59" t="s">
        <v>41</v>
      </c>
      <c r="C6" s="58"/>
      <c r="D6" s="57"/>
    </row>
    <row r="7" spans="1:16" ht="20.100000000000001" customHeight="1">
      <c r="D7" s="56"/>
    </row>
    <row r="8" spans="1:16" s="4" customFormat="1" ht="39.9" customHeight="1">
      <c r="B8" s="86" t="s">
        <v>40</v>
      </c>
      <c r="C8" s="87"/>
      <c r="D8" s="87"/>
      <c r="E8" s="87"/>
      <c r="F8" s="87"/>
      <c r="G8" s="87"/>
      <c r="H8" s="88"/>
      <c r="I8" s="71"/>
      <c r="J8" s="72"/>
      <c r="K8" s="72"/>
      <c r="L8" s="73"/>
      <c r="M8" s="55"/>
      <c r="N8" s="55"/>
      <c r="O8" s="55"/>
    </row>
    <row r="9" spans="1:16" s="50" customFormat="1" ht="32.25" customHeight="1">
      <c r="B9" s="61" t="s">
        <v>39</v>
      </c>
      <c r="C9" s="62"/>
      <c r="D9" s="51" t="s">
        <v>38</v>
      </c>
      <c r="E9" s="51" t="s">
        <v>37</v>
      </c>
      <c r="F9" s="54" t="s">
        <v>36</v>
      </c>
      <c r="G9" s="53" t="s">
        <v>35</v>
      </c>
      <c r="H9" s="53" t="s">
        <v>34</v>
      </c>
      <c r="I9" s="52" t="s">
        <v>33</v>
      </c>
      <c r="J9" s="51" t="s">
        <v>32</v>
      </c>
      <c r="K9" s="51" t="s">
        <v>31</v>
      </c>
      <c r="L9" s="51" t="s">
        <v>30</v>
      </c>
      <c r="M9" s="51" t="s">
        <v>29</v>
      </c>
      <c r="N9" s="51" t="s">
        <v>28</v>
      </c>
      <c r="O9" s="51" t="s">
        <v>27</v>
      </c>
    </row>
    <row r="10" spans="1:16" s="42" customFormat="1" ht="27" customHeight="1">
      <c r="B10" s="63" t="s">
        <v>16</v>
      </c>
      <c r="C10" s="64"/>
      <c r="D10" s="49" t="s">
        <v>14</v>
      </c>
      <c r="E10" s="46" t="s">
        <v>26</v>
      </c>
      <c r="F10" s="38" t="s">
        <v>21</v>
      </c>
      <c r="G10" s="38">
        <v>20</v>
      </c>
      <c r="H10" s="45">
        <v>44199</v>
      </c>
      <c r="I10" s="39">
        <v>0.25</v>
      </c>
      <c r="J10" s="38" t="s">
        <v>16</v>
      </c>
      <c r="K10" s="34">
        <v>7266.06</v>
      </c>
      <c r="L10" s="34">
        <f>G10*I10*K10</f>
        <v>36330.300000000003</v>
      </c>
      <c r="M10" s="44">
        <v>0</v>
      </c>
      <c r="N10" s="34">
        <f>O10/G10</f>
        <v>1816.5150000000001</v>
      </c>
      <c r="O10" s="34">
        <f>L10-L10*M10</f>
        <v>36330.300000000003</v>
      </c>
    </row>
    <row r="11" spans="1:16" s="42" customFormat="1" ht="27" customHeight="1">
      <c r="B11" s="65" t="s">
        <v>24</v>
      </c>
      <c r="C11" s="66"/>
      <c r="D11" s="49" t="s">
        <v>14</v>
      </c>
      <c r="E11" s="46" t="s">
        <v>25</v>
      </c>
      <c r="F11" s="38" t="s">
        <v>17</v>
      </c>
      <c r="G11" s="38">
        <v>4</v>
      </c>
      <c r="H11" s="45"/>
      <c r="I11" s="39">
        <v>1</v>
      </c>
      <c r="J11" s="38" t="s">
        <v>24</v>
      </c>
      <c r="K11" s="34">
        <v>5265</v>
      </c>
      <c r="L11" s="34">
        <f>G11*I11*K11</f>
        <v>21060</v>
      </c>
      <c r="M11" s="44">
        <v>0</v>
      </c>
      <c r="N11" s="34">
        <f>O11/G11</f>
        <v>5265</v>
      </c>
      <c r="O11" s="34">
        <f>L11-L11*M11</f>
        <v>21060</v>
      </c>
    </row>
    <row r="12" spans="1:16" s="42" customFormat="1" ht="27" customHeight="1">
      <c r="B12" s="67"/>
      <c r="C12" s="68"/>
      <c r="D12" s="49" t="s">
        <v>14</v>
      </c>
      <c r="E12" s="46" t="s">
        <v>22</v>
      </c>
      <c r="F12" s="38" t="s">
        <v>21</v>
      </c>
      <c r="G12" s="38">
        <v>4</v>
      </c>
      <c r="H12" s="45">
        <v>44199</v>
      </c>
      <c r="I12" s="39">
        <v>0.375</v>
      </c>
      <c r="J12" s="38" t="s">
        <v>24</v>
      </c>
      <c r="K12" s="34">
        <v>5265</v>
      </c>
      <c r="L12" s="34">
        <f>G12*I12*K12</f>
        <v>7897.5</v>
      </c>
      <c r="M12" s="44">
        <v>0</v>
      </c>
      <c r="N12" s="34">
        <f>O12/G12</f>
        <v>1974.375</v>
      </c>
      <c r="O12" s="34">
        <f>L12-L12*M12</f>
        <v>7897.5</v>
      </c>
      <c r="P12" s="48"/>
    </row>
    <row r="13" spans="1:16" s="42" customFormat="1" ht="27" customHeight="1">
      <c r="B13" s="63" t="s">
        <v>23</v>
      </c>
      <c r="C13" s="64"/>
      <c r="D13" s="49" t="s">
        <v>14</v>
      </c>
      <c r="E13" s="46" t="s">
        <v>22</v>
      </c>
      <c r="F13" s="38" t="s">
        <v>21</v>
      </c>
      <c r="G13" s="38">
        <v>2</v>
      </c>
      <c r="H13" s="45">
        <v>44199</v>
      </c>
      <c r="I13" s="39">
        <v>0.375</v>
      </c>
      <c r="J13" s="38" t="s">
        <v>20</v>
      </c>
      <c r="K13" s="34">
        <v>8588</v>
      </c>
      <c r="L13" s="34">
        <f>G13*I13*K13</f>
        <v>6441</v>
      </c>
      <c r="M13" s="44">
        <v>0</v>
      </c>
      <c r="N13" s="34">
        <f>O13/G13</f>
        <v>3220.5</v>
      </c>
      <c r="O13" s="34">
        <f>L13-L13*M13</f>
        <v>6441</v>
      </c>
      <c r="P13" s="48"/>
    </row>
    <row r="14" spans="1:16" s="42" customFormat="1" ht="39" customHeight="1">
      <c r="B14" s="63" t="s">
        <v>16</v>
      </c>
      <c r="C14" s="64"/>
      <c r="D14" s="47" t="s">
        <v>19</v>
      </c>
      <c r="E14" s="46" t="s">
        <v>18</v>
      </c>
      <c r="F14" s="38" t="s">
        <v>17</v>
      </c>
      <c r="G14" s="38">
        <v>20</v>
      </c>
      <c r="H14" s="45"/>
      <c r="I14" s="39">
        <v>1</v>
      </c>
      <c r="J14" s="38" t="s">
        <v>16</v>
      </c>
      <c r="K14" s="34">
        <v>7266.06</v>
      </c>
      <c r="L14" s="34">
        <f>G14*I14*K14</f>
        <v>145321.20000000001</v>
      </c>
      <c r="M14" s="44">
        <v>0</v>
      </c>
      <c r="N14" s="34">
        <f>O14/G14</f>
        <v>7266.06</v>
      </c>
      <c r="O14" s="34">
        <f>L14-L14*M14</f>
        <v>145321.20000000001</v>
      </c>
    </row>
    <row r="15" spans="1:16" s="42" customFormat="1" ht="9.9" customHeight="1">
      <c r="A15" s="7"/>
      <c r="B15" s="7"/>
      <c r="C15" s="7"/>
      <c r="D15" s="7"/>
      <c r="E15" s="7"/>
      <c r="F15" s="23" t="s">
        <v>5</v>
      </c>
      <c r="G15" s="23"/>
      <c r="H15" s="24"/>
      <c r="I15" s="23"/>
      <c r="J15" s="22"/>
      <c r="K15" s="21"/>
      <c r="L15" s="8"/>
      <c r="M15" s="9"/>
      <c r="N15" s="8"/>
      <c r="O15" s="43"/>
    </row>
    <row r="16" spans="1:16" s="33" customFormat="1" ht="27" customHeight="1">
      <c r="A16" s="41"/>
      <c r="B16" s="77" t="s">
        <v>15</v>
      </c>
      <c r="C16" s="78"/>
      <c r="D16" s="83" t="s">
        <v>14</v>
      </c>
      <c r="E16" s="40" t="s">
        <v>13</v>
      </c>
      <c r="F16" s="38" t="s">
        <v>9</v>
      </c>
      <c r="G16" s="38">
        <v>4</v>
      </c>
      <c r="H16" s="39">
        <v>1</v>
      </c>
      <c r="I16" s="39">
        <v>1</v>
      </c>
      <c r="J16" s="38" t="s">
        <v>8</v>
      </c>
      <c r="K16" s="37">
        <f>VLOOKUP(J16,'[1]Tabela Digital'!$D$7:$E$29,2,FALSE)</f>
        <v>382.19475599999998</v>
      </c>
      <c r="L16" s="37">
        <f>G16*H16*K16</f>
        <v>1528.7790239999999</v>
      </c>
      <c r="M16" s="36">
        <v>0</v>
      </c>
      <c r="N16" s="35">
        <f>O16/G16</f>
        <v>382.19475599999998</v>
      </c>
      <c r="O16" s="34">
        <f>L16-L16*M16</f>
        <v>1528.7790239999999</v>
      </c>
      <c r="P16" s="25"/>
    </row>
    <row r="17" spans="1:18" s="33" customFormat="1" ht="27" customHeight="1">
      <c r="A17" s="41"/>
      <c r="B17" s="79"/>
      <c r="C17" s="80"/>
      <c r="D17" s="84"/>
      <c r="E17" s="40" t="s">
        <v>12</v>
      </c>
      <c r="F17" s="38" t="s">
        <v>9</v>
      </c>
      <c r="G17" s="38">
        <v>8</v>
      </c>
      <c r="H17" s="39">
        <v>1</v>
      </c>
      <c r="I17" s="39">
        <v>1</v>
      </c>
      <c r="J17" s="38" t="s">
        <v>11</v>
      </c>
      <c r="K17" s="37">
        <f>VLOOKUP(J17,'[1]Tabela Digital'!$D$7:$E$29,2,FALSE)</f>
        <v>143.32303350000001</v>
      </c>
      <c r="L17" s="37">
        <f>G17*H17*K17</f>
        <v>1146.5842680000001</v>
      </c>
      <c r="M17" s="36">
        <v>0</v>
      </c>
      <c r="N17" s="35">
        <f>O17/G17</f>
        <v>143.32303350000001</v>
      </c>
      <c r="O17" s="34">
        <f>L17-L17*M17</f>
        <v>1146.5842680000001</v>
      </c>
      <c r="P17" s="25"/>
    </row>
    <row r="18" spans="1:18" s="25" customFormat="1" ht="27" customHeight="1">
      <c r="A18" s="41"/>
      <c r="B18" s="81"/>
      <c r="C18" s="82"/>
      <c r="D18" s="85"/>
      <c r="E18" s="40" t="s">
        <v>10</v>
      </c>
      <c r="F18" s="38" t="s">
        <v>9</v>
      </c>
      <c r="G18" s="38">
        <v>4</v>
      </c>
      <c r="H18" s="39">
        <v>1</v>
      </c>
      <c r="I18" s="39">
        <v>1</v>
      </c>
      <c r="J18" s="38" t="s">
        <v>8</v>
      </c>
      <c r="K18" s="37">
        <f>VLOOKUP(J18,'[1]Tabela Digital'!$D$7:$E$29,2,FALSE)</f>
        <v>382.19475599999998</v>
      </c>
      <c r="L18" s="37">
        <f>G18*H18*K18</f>
        <v>1528.7790239999999</v>
      </c>
      <c r="M18" s="36">
        <v>0</v>
      </c>
      <c r="N18" s="35">
        <f>O18/G18</f>
        <v>382.19475599999998</v>
      </c>
      <c r="O18" s="34">
        <f>L18-L18*M18</f>
        <v>1528.7790239999999</v>
      </c>
      <c r="Q18" s="33"/>
      <c r="R18" s="33"/>
    </row>
    <row r="19" spans="1:18" s="25" customFormat="1" ht="27.75" customHeight="1">
      <c r="B19" s="74" t="s">
        <v>7</v>
      </c>
      <c r="C19" s="75"/>
      <c r="D19" s="75"/>
      <c r="E19" s="75"/>
      <c r="F19" s="76"/>
      <c r="G19" s="29">
        <f>SUM(G10:G18)</f>
        <v>66</v>
      </c>
      <c r="H19" s="32"/>
      <c r="I19" s="31"/>
      <c r="J19" s="30"/>
      <c r="K19" s="29" t="s">
        <v>6</v>
      </c>
      <c r="L19" s="26">
        <f>SUM(L10:L18)</f>
        <v>221254.14231599998</v>
      </c>
      <c r="M19" s="28">
        <f>O19/L19-1</f>
        <v>0</v>
      </c>
      <c r="N19" s="27"/>
      <c r="O19" s="26">
        <f>SUM(O10:O18)</f>
        <v>221254.14231599998</v>
      </c>
    </row>
    <row r="20" spans="1:18" s="8" customFormat="1" ht="25.5" customHeight="1">
      <c r="B20" s="7"/>
      <c r="C20" s="7"/>
      <c r="D20" s="7"/>
      <c r="E20" s="7"/>
      <c r="F20" s="7"/>
      <c r="G20" s="23" t="s">
        <v>5</v>
      </c>
      <c r="H20" s="23"/>
      <c r="I20" s="24"/>
      <c r="J20" s="23"/>
      <c r="K20" s="22"/>
      <c r="L20" s="21"/>
      <c r="N20" s="9"/>
    </row>
    <row r="21" spans="1:18" s="4" customFormat="1" ht="18.899999999999999" customHeight="1">
      <c r="B21" s="20" t="s">
        <v>4</v>
      </c>
      <c r="C21" s="19"/>
      <c r="D21" s="19"/>
      <c r="E21" s="19"/>
      <c r="F21" s="18"/>
      <c r="G21" s="6"/>
      <c r="H21" s="6"/>
      <c r="I21" s="6"/>
      <c r="J21" s="10"/>
      <c r="L21" s="5"/>
      <c r="N21" s="17"/>
    </row>
    <row r="22" spans="1:18" s="4" customFormat="1" ht="18.899999999999999" customHeight="1">
      <c r="B22" s="13" t="s">
        <v>3</v>
      </c>
      <c r="C22" s="12"/>
      <c r="D22" s="11"/>
      <c r="E22" s="11"/>
      <c r="F22" s="11"/>
      <c r="G22" s="16"/>
      <c r="H22" s="11"/>
      <c r="I22" s="6"/>
      <c r="J22" s="10"/>
      <c r="L22" s="15"/>
    </row>
    <row r="23" spans="1:18" s="4" customFormat="1" ht="18.899999999999999" customHeight="1">
      <c r="B23" s="13" t="s">
        <v>2</v>
      </c>
      <c r="C23" s="12"/>
      <c r="D23" s="11"/>
      <c r="E23" s="11"/>
      <c r="F23" s="11"/>
      <c r="G23" s="11"/>
      <c r="H23" s="11"/>
      <c r="I23" s="6"/>
      <c r="J23" s="10"/>
      <c r="L23" s="14"/>
    </row>
    <row r="24" spans="1:18" s="4" customFormat="1" ht="18.899999999999999" customHeight="1">
      <c r="B24" s="13" t="s">
        <v>1</v>
      </c>
    </row>
    <row r="25" spans="1:18" s="8" customFormat="1" ht="18.899999999999999" customHeight="1">
      <c r="B25" s="13" t="s">
        <v>0</v>
      </c>
      <c r="C25" s="12"/>
      <c r="D25" s="11"/>
      <c r="E25" s="11"/>
      <c r="F25" s="11"/>
      <c r="G25" s="11"/>
      <c r="H25" s="11"/>
      <c r="I25" s="6"/>
      <c r="J25" s="10"/>
      <c r="K25" s="4"/>
      <c r="L25" s="5"/>
      <c r="O25" s="9"/>
    </row>
    <row r="26" spans="1:18" s="4" customFormat="1" ht="17.399999999999999">
      <c r="B26" s="7"/>
      <c r="G26" s="6"/>
      <c r="H26" s="6"/>
      <c r="I26" s="6"/>
      <c r="J26" s="6"/>
      <c r="L26" s="5"/>
    </row>
    <row r="27" spans="1:18" s="89" customFormat="1" ht="15.6">
      <c r="A27" s="89" t="s">
        <v>49</v>
      </c>
      <c r="F27" s="90"/>
      <c r="G27" s="91"/>
      <c r="H27" s="91"/>
      <c r="J27" s="92"/>
      <c r="K27" s="93"/>
      <c r="L27" s="93"/>
    </row>
    <row r="28" spans="1:18" s="4" customFormat="1" ht="18" customHeight="1">
      <c r="B28" s="1"/>
      <c r="C28" s="1"/>
      <c r="D28" s="1"/>
      <c r="E28" s="1"/>
      <c r="F28" s="1"/>
      <c r="G28" s="1"/>
      <c r="H28" s="1"/>
      <c r="I28" s="1"/>
      <c r="J28" s="70"/>
      <c r="K28" s="70"/>
      <c r="L28" s="1"/>
    </row>
    <row r="29" spans="1:18" s="4" customFormat="1" ht="15" customHeight="1">
      <c r="B29" s="1"/>
      <c r="C29" s="1"/>
      <c r="D29" s="1"/>
      <c r="E29" s="1"/>
      <c r="F29" s="1"/>
      <c r="G29" s="1"/>
      <c r="H29" s="1"/>
      <c r="I29" s="1"/>
      <c r="J29" s="3"/>
      <c r="K29" s="3"/>
      <c r="L29" s="1"/>
    </row>
    <row r="30" spans="1:18" s="4" customFormat="1" ht="15.6">
      <c r="B30" s="1"/>
      <c r="C30" s="1"/>
      <c r="D30" s="1"/>
      <c r="E30" s="1"/>
      <c r="F30" s="1"/>
      <c r="G30" s="1"/>
      <c r="H30" s="1"/>
      <c r="I30" s="1"/>
      <c r="J30" s="3"/>
      <c r="K30" s="3"/>
      <c r="L30" s="1"/>
    </row>
    <row r="31" spans="1:18">
      <c r="J31" s="3"/>
      <c r="K31" s="3"/>
    </row>
    <row r="32" spans="1:18">
      <c r="J32" s="2"/>
    </row>
  </sheetData>
  <mergeCells count="12">
    <mergeCell ref="J28:K28"/>
    <mergeCell ref="I8:L8"/>
    <mergeCell ref="B14:C14"/>
    <mergeCell ref="B19:F19"/>
    <mergeCell ref="B16:C18"/>
    <mergeCell ref="D16:D18"/>
    <mergeCell ref="B8:H8"/>
    <mergeCell ref="B9:C9"/>
    <mergeCell ref="B10:C10"/>
    <mergeCell ref="B11:C12"/>
    <mergeCell ref="B13:C13"/>
    <mergeCell ref="B1:K2"/>
  </mergeCells>
  <pageMargins left="0.51181102362204722" right="0.51181102362204722" top="0.78740157480314965" bottom="0.78740157480314965" header="0.31496062992125984" footer="0.31496062992125984"/>
  <pageSetup scale="5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1 - Construindo Sonhos</vt:lpstr>
      <vt:lpstr>'1 - Construindo Sonhos'!Area_de_impressao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2023-11-07T18:01:43Z</dcterms:created>
  <dcterms:modified xsi:type="dcterms:W3CDTF">2023-11-09T17:42:11Z</dcterms:modified>
</cp:coreProperties>
</file>